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RMFiles\Meetings\Forum\JTWG\2024\"/>
    </mc:Choice>
  </mc:AlternateContent>
  <xr:revisionPtr revIDLastSave="0" documentId="13_ncr:1_{6D1FCCC8-4B4B-48FA-8CAA-4C8E3363A41F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IFC 2010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N44" i="1"/>
  <c r="N46" i="1"/>
  <c r="N47" i="1"/>
  <c r="N42" i="1"/>
  <c r="M44" i="1" l="1"/>
  <c r="M42" i="1" l="1"/>
  <c r="M47" i="1" l="1"/>
  <c r="M46" i="1"/>
  <c r="M45" i="1"/>
  <c r="L46" i="1"/>
  <c r="L47" i="1"/>
  <c r="L45" i="1"/>
  <c r="L44" i="1"/>
  <c r="K44" i="1"/>
  <c r="K45" i="1"/>
  <c r="K46" i="1"/>
  <c r="K47" i="1"/>
  <c r="E44" i="1" l="1"/>
  <c r="C44" i="1"/>
  <c r="D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B47" i="1"/>
  <c r="B46" i="1"/>
  <c r="B45" i="1"/>
  <c r="B44" i="1"/>
</calcChain>
</file>

<file path=xl/sharedStrings.xml><?xml version="1.0" encoding="utf-8"?>
<sst xmlns="http://schemas.openxmlformats.org/spreadsheetml/2006/main" count="90" uniqueCount="55">
  <si>
    <t>Net</t>
  </si>
  <si>
    <t>BC Central Net</t>
  </si>
  <si>
    <t>BC Juan de Fuca Net</t>
  </si>
  <si>
    <t>BC Northern Net</t>
  </si>
  <si>
    <t>Johnstone Straits Net</t>
  </si>
  <si>
    <t>SW Vancouver Island Net</t>
  </si>
  <si>
    <t>Georgia Straits Net</t>
  </si>
  <si>
    <t>Sport</t>
  </si>
  <si>
    <t>BC Central Sport</t>
  </si>
  <si>
    <t>BC Juan de Fuca Sport</t>
  </si>
  <si>
    <t>Johnstone Strait Sport</t>
  </si>
  <si>
    <t>North Georgia Straits Sport</t>
  </si>
  <si>
    <t>South Georgia Straits Sport</t>
  </si>
  <si>
    <t>West Coast Vanc Is Sport</t>
  </si>
  <si>
    <t>Troll</t>
  </si>
  <si>
    <t>SW Vancouver Island Troll</t>
  </si>
  <si>
    <t>NW Vancouver Island Troll</t>
  </si>
  <si>
    <t>Johnstone Strait Troll</t>
  </si>
  <si>
    <t>Georgia Straits Troll</t>
  </si>
  <si>
    <t>BC South Central Troll</t>
  </si>
  <si>
    <t>BC Northern Troll</t>
  </si>
  <si>
    <t>BC North Central Troll</t>
  </si>
  <si>
    <t>Freshwater Sport</t>
  </si>
  <si>
    <t>BCI Recreational</t>
  </si>
  <si>
    <t>LFA Recreational</t>
  </si>
  <si>
    <t>Freshwater Net</t>
  </si>
  <si>
    <t>Albion Chinook Test Fishery</t>
  </si>
  <si>
    <t>Albion Chum Test Fishery</t>
  </si>
  <si>
    <t>Cottonwood Test Fishery</t>
  </si>
  <si>
    <t>Qualark Test Fishery</t>
  </si>
  <si>
    <t>Thompson R Test Fishery</t>
  </si>
  <si>
    <t>Whonnock Test Fishery</t>
  </si>
  <si>
    <t>Area E-Chinook directed</t>
  </si>
  <si>
    <t>Area E-Chum directed</t>
  </si>
  <si>
    <t>Area E-Sockeye directed</t>
  </si>
  <si>
    <t>LFA FN EO</t>
  </si>
  <si>
    <t>BCI FN FSC</t>
  </si>
  <si>
    <t>LFA FN FSC</t>
  </si>
  <si>
    <t>Recreational</t>
  </si>
  <si>
    <t>Food Social Ceremonial (FSC)</t>
  </si>
  <si>
    <t>rec</t>
  </si>
  <si>
    <t>Test Fishery</t>
  </si>
  <si>
    <t>Commercial (including EO)</t>
  </si>
  <si>
    <t>tf</t>
  </si>
  <si>
    <t>fsc</t>
  </si>
  <si>
    <t>com</t>
  </si>
  <si>
    <t>commercial and EO, does not include FSC or treaty. WCVI seine test fishery in Area 23 that is probably not captured here</t>
  </si>
  <si>
    <t>comments</t>
  </si>
  <si>
    <t>Area B-Pink directed</t>
  </si>
  <si>
    <t>2019*</t>
  </si>
  <si>
    <t>*Years that used an estimate of Big Bar mortalities to calculate ocean-age 3 returns</t>
  </si>
  <si>
    <t>2020*</t>
  </si>
  <si>
    <t>LF Coho Assessment Fishery</t>
  </si>
  <si>
    <t>Full operations began in 2021</t>
  </si>
  <si>
    <t>Canadian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</si>
</sst>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vertical="center"/>
    </xf>
    <xf numFmtId="10" fontId="0" fillId="0" borderId="0" xfId="0" applyNumberFormat="1"/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0" fontId="4" fillId="2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0" fontId="1" fillId="2" borderId="4" xfId="0" applyNumberFormat="1" applyFont="1" applyFill="1" applyBorder="1"/>
    <xf numFmtId="0" fontId="4" fillId="2" borderId="0" xfId="0" applyFont="1" applyFill="1" applyBorder="1" applyAlignment="1">
      <alignment vertical="center"/>
    </xf>
    <xf numFmtId="10" fontId="1" fillId="2" borderId="0" xfId="0" applyNumberFormat="1" applyFont="1" applyFill="1" applyBorder="1"/>
    <xf numFmtId="10" fontId="1" fillId="2" borderId="2" xfId="0" applyNumberFormat="1" applyFont="1" applyFill="1" applyBorder="1"/>
    <xf numFmtId="0" fontId="4" fillId="2" borderId="1" xfId="0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0" borderId="0" xfId="0" applyFill="1"/>
    <xf numFmtId="164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0" fontId="2" fillId="0" borderId="0" xfId="0" applyNumberFormat="1" applyFont="1"/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tabSelected="1" zoomScale="85" zoomScaleNormal="85" workbookViewId="0">
      <pane ySplit="1" topLeftCell="A2" activePane="bottomLeft" state="frozen"/>
      <selection pane="bottomLeft" activeCell="C53" sqref="C53"/>
    </sheetView>
  </sheetViews>
  <sheetFormatPr defaultRowHeight="15" x14ac:dyDescent="0.25"/>
  <cols>
    <col min="1" max="1" width="25.140625" bestFit="1" customWidth="1"/>
    <col min="2" max="5" width="6.140625" bestFit="1" customWidth="1"/>
    <col min="6" max="7" width="7.140625" bestFit="1" customWidth="1"/>
    <col min="8" max="10" width="6.140625" bestFit="1" customWidth="1"/>
    <col min="11" max="14" width="7.140625" bestFit="1" customWidth="1"/>
    <col min="16" max="16" width="35.140625" customWidth="1"/>
  </cols>
  <sheetData>
    <row r="1" spans="1:17" ht="15.75" thickBot="1" x14ac:dyDescent="0.3">
      <c r="A1" s="1"/>
      <c r="B1" s="9">
        <v>2010</v>
      </c>
      <c r="C1" s="9">
        <v>2011</v>
      </c>
      <c r="D1" s="9">
        <v>2012</v>
      </c>
      <c r="E1" s="9">
        <v>2013</v>
      </c>
      <c r="F1" s="9">
        <v>2014</v>
      </c>
      <c r="G1" s="9">
        <v>2015</v>
      </c>
      <c r="H1" s="9">
        <v>2016</v>
      </c>
      <c r="I1" s="9">
        <v>2017</v>
      </c>
      <c r="J1" s="9">
        <v>2018</v>
      </c>
      <c r="K1" s="20" t="s">
        <v>49</v>
      </c>
      <c r="L1" s="20" t="s">
        <v>51</v>
      </c>
      <c r="M1" s="20">
        <v>2021</v>
      </c>
      <c r="N1" s="20">
        <v>2022</v>
      </c>
      <c r="P1" t="s">
        <v>47</v>
      </c>
      <c r="Q1" t="s">
        <v>50</v>
      </c>
    </row>
    <row r="2" spans="1:17" ht="15.75" thickBot="1" x14ac:dyDescent="0.3">
      <c r="A2" s="5" t="s">
        <v>0</v>
      </c>
      <c r="B2" s="6">
        <v>6.0000000000000001E-3</v>
      </c>
      <c r="C2" s="6">
        <v>0.01</v>
      </c>
      <c r="D2" s="6">
        <v>1E-3</v>
      </c>
      <c r="E2" s="6">
        <v>0.01</v>
      </c>
      <c r="F2" s="6">
        <v>1.2999999999999999E-2</v>
      </c>
      <c r="G2" s="6">
        <v>3.0000000000000001E-3</v>
      </c>
      <c r="H2" s="6">
        <v>1E-3</v>
      </c>
      <c r="I2" s="6">
        <v>1E-3</v>
      </c>
      <c r="J2" s="6">
        <v>8.0000000000000002E-3</v>
      </c>
      <c r="K2" s="6">
        <v>2.1706733611249855E-3</v>
      </c>
      <c r="L2" s="6">
        <v>4.6906621306454536E-4</v>
      </c>
      <c r="M2" s="6">
        <v>8.1278503255191565E-5</v>
      </c>
      <c r="N2" s="6">
        <v>1.3834478862265043E-4</v>
      </c>
      <c r="O2" s="2"/>
    </row>
    <row r="3" spans="1:17" x14ac:dyDescent="0.25">
      <c r="A3" s="3" t="s">
        <v>1</v>
      </c>
      <c r="B3" s="4">
        <v>0</v>
      </c>
      <c r="C3" s="4">
        <v>0</v>
      </c>
      <c r="D3" s="4">
        <v>0</v>
      </c>
      <c r="E3" s="4">
        <v>1E-3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19">
        <v>4.026274201479414E-5</v>
      </c>
      <c r="L3" s="4">
        <v>4.2796392711738103E-5</v>
      </c>
      <c r="M3" s="4">
        <v>0</v>
      </c>
      <c r="N3" s="4">
        <v>0</v>
      </c>
      <c r="O3" s="17" t="s">
        <v>45</v>
      </c>
    </row>
    <row r="4" spans="1:17" x14ac:dyDescent="0.25">
      <c r="A4" s="3" t="s">
        <v>2</v>
      </c>
      <c r="B4" s="4">
        <v>0</v>
      </c>
      <c r="C4" s="4">
        <v>1E-3</v>
      </c>
      <c r="D4" s="4">
        <v>0</v>
      </c>
      <c r="E4" s="4">
        <v>3.0000000000000001E-3</v>
      </c>
      <c r="F4" s="4">
        <v>0</v>
      </c>
      <c r="G4" s="4">
        <v>1E-3</v>
      </c>
      <c r="H4" s="4">
        <v>0</v>
      </c>
      <c r="I4" s="4">
        <v>0</v>
      </c>
      <c r="J4" s="4">
        <v>0</v>
      </c>
      <c r="K4" s="4">
        <v>0</v>
      </c>
      <c r="L4" s="21">
        <v>0</v>
      </c>
      <c r="M4" s="21">
        <v>0</v>
      </c>
      <c r="N4" s="21">
        <v>0</v>
      </c>
      <c r="O4" s="17" t="s">
        <v>45</v>
      </c>
    </row>
    <row r="5" spans="1:17" x14ac:dyDescent="0.25">
      <c r="A5" s="3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9">
        <v>1.1641615738556656E-5</v>
      </c>
      <c r="L5" s="4">
        <v>2.9900070667205898E-4</v>
      </c>
      <c r="M5" s="4">
        <v>3.65330189639643E-6</v>
      </c>
      <c r="N5" s="4">
        <v>3.1043858186693605E-5</v>
      </c>
      <c r="O5" s="17" t="s">
        <v>45</v>
      </c>
    </row>
    <row r="6" spans="1:17" x14ac:dyDescent="0.25">
      <c r="A6" s="3" t="s">
        <v>4</v>
      </c>
      <c r="B6" s="4">
        <v>6.0000000000000001E-3</v>
      </c>
      <c r="C6" s="4">
        <v>8.9999999999999993E-3</v>
      </c>
      <c r="D6" s="4">
        <v>1E-3</v>
      </c>
      <c r="E6" s="4">
        <v>5.0000000000000001E-3</v>
      </c>
      <c r="F6" s="4">
        <v>1.2999999999999999E-2</v>
      </c>
      <c r="G6" s="4">
        <v>2E-3</v>
      </c>
      <c r="H6" s="4">
        <v>1E-3</v>
      </c>
      <c r="I6" s="4">
        <v>0</v>
      </c>
      <c r="J6" s="4">
        <v>5.0000000000000001E-3</v>
      </c>
      <c r="K6" s="19">
        <v>2.0692513950650691E-4</v>
      </c>
      <c r="L6" s="4">
        <v>1.7454020397772001E-6</v>
      </c>
      <c r="M6" s="4">
        <v>0</v>
      </c>
      <c r="N6" s="4">
        <v>0</v>
      </c>
      <c r="O6" s="17" t="s">
        <v>45</v>
      </c>
    </row>
    <row r="7" spans="1:17" x14ac:dyDescent="0.25">
      <c r="A7" s="3" t="s">
        <v>5</v>
      </c>
      <c r="B7" s="4">
        <v>0</v>
      </c>
      <c r="C7" s="4">
        <v>0</v>
      </c>
      <c r="D7" s="4">
        <v>0</v>
      </c>
      <c r="E7" s="4">
        <v>1E-3</v>
      </c>
      <c r="F7" s="4">
        <v>0</v>
      </c>
      <c r="G7" s="4">
        <v>0</v>
      </c>
      <c r="H7" s="4">
        <v>0</v>
      </c>
      <c r="I7" s="4">
        <v>0</v>
      </c>
      <c r="J7" s="4">
        <v>2E-3</v>
      </c>
      <c r="K7" s="19">
        <v>1.9028986541798354E-3</v>
      </c>
      <c r="L7" s="4">
        <v>1.2538564266966696E-4</v>
      </c>
      <c r="M7" s="4">
        <v>3.3798838913977501E-5</v>
      </c>
      <c r="N7" s="4">
        <v>6.1383178486783098E-5</v>
      </c>
      <c r="O7" s="17" t="s">
        <v>45</v>
      </c>
      <c r="P7" t="s">
        <v>46</v>
      </c>
    </row>
    <row r="8" spans="1:17" ht="15.75" thickBot="1" x14ac:dyDescent="0.3">
      <c r="A8" s="3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1E-3</v>
      </c>
      <c r="K8" s="19">
        <v>8.945209685292238E-6</v>
      </c>
      <c r="L8" s="4">
        <v>1.38068971304035E-7</v>
      </c>
      <c r="M8" s="4">
        <v>4.3826362444817632E-5</v>
      </c>
      <c r="N8" s="4">
        <v>4.5917751949173739E-5</v>
      </c>
      <c r="O8" s="17" t="s">
        <v>45</v>
      </c>
    </row>
    <row r="9" spans="1:17" ht="15.75" thickBot="1" x14ac:dyDescent="0.3">
      <c r="A9" s="15" t="s">
        <v>7</v>
      </c>
      <c r="B9" s="16">
        <v>0.01</v>
      </c>
      <c r="C9" s="16">
        <v>3.5000000000000003E-2</v>
      </c>
      <c r="D9" s="16">
        <v>3.7999999999999999E-2</v>
      </c>
      <c r="E9" s="16">
        <v>4.9000000000000002E-2</v>
      </c>
      <c r="F9" s="16">
        <v>0.10100000000000001</v>
      </c>
      <c r="G9" s="16">
        <v>8.7999999999999995E-2</v>
      </c>
      <c r="H9" s="16">
        <v>3.3000000000000002E-2</v>
      </c>
      <c r="I9" s="16">
        <v>2.8000000000000001E-2</v>
      </c>
      <c r="J9" s="16">
        <v>3.3000000000000002E-2</v>
      </c>
      <c r="K9" s="16">
        <v>5.8582649303171586E-2</v>
      </c>
      <c r="L9" s="16">
        <v>1.6763708805313124E-2</v>
      </c>
      <c r="M9" s="16">
        <v>1.3779517768679257E-2</v>
      </c>
      <c r="N9" s="16">
        <v>2.5584325501621145E-2</v>
      </c>
      <c r="O9" s="18"/>
    </row>
    <row r="10" spans="1:17" x14ac:dyDescent="0.25">
      <c r="A10" s="3" t="s">
        <v>8</v>
      </c>
      <c r="B10" s="4">
        <v>1E-3</v>
      </c>
      <c r="C10" s="4">
        <v>1E-3</v>
      </c>
      <c r="D10" s="4">
        <v>8.0000000000000002E-3</v>
      </c>
      <c r="E10" s="4">
        <v>5.0000000000000001E-3</v>
      </c>
      <c r="F10" s="4">
        <v>1E-3</v>
      </c>
      <c r="G10" s="4">
        <v>6.0000000000000001E-3</v>
      </c>
      <c r="H10" s="4">
        <v>4.0000000000000001E-3</v>
      </c>
      <c r="I10" s="4">
        <v>2E-3</v>
      </c>
      <c r="J10" s="4">
        <v>3.0000000000000001E-3</v>
      </c>
      <c r="K10" s="4">
        <v>7.5928700774794775E-3</v>
      </c>
      <c r="L10" s="4">
        <v>1.1312026711032101E-3</v>
      </c>
      <c r="M10" s="4">
        <v>1.07612601420361E-3</v>
      </c>
      <c r="N10" s="4">
        <v>2.2490372257435798E-3</v>
      </c>
      <c r="O10" s="17" t="s">
        <v>40</v>
      </c>
    </row>
    <row r="11" spans="1:17" x14ac:dyDescent="0.25">
      <c r="A11" s="3" t="s">
        <v>9</v>
      </c>
      <c r="B11" s="4">
        <v>1E-3</v>
      </c>
      <c r="C11" s="4">
        <v>1.2E-2</v>
      </c>
      <c r="D11" s="4">
        <v>1.0999999999999999E-2</v>
      </c>
      <c r="E11" s="4">
        <v>1.4E-2</v>
      </c>
      <c r="F11" s="4">
        <v>4.4999999999999998E-2</v>
      </c>
      <c r="G11" s="4">
        <v>0.02</v>
      </c>
      <c r="H11" s="4">
        <v>7.0000000000000001E-3</v>
      </c>
      <c r="I11" s="4">
        <v>5.0000000000000001E-3</v>
      </c>
      <c r="J11" s="4">
        <v>5.0000000000000001E-3</v>
      </c>
      <c r="K11" s="4">
        <v>5.4167037550852731E-3</v>
      </c>
      <c r="L11" s="4">
        <v>6.5142128628670418E-3</v>
      </c>
      <c r="M11" s="4">
        <v>3.8888569545163011E-3</v>
      </c>
      <c r="N11" s="4">
        <v>7.1010159810857756E-3</v>
      </c>
      <c r="O11" s="17" t="s">
        <v>40</v>
      </c>
    </row>
    <row r="12" spans="1:17" x14ac:dyDescent="0.25">
      <c r="A12" s="3" t="s">
        <v>10</v>
      </c>
      <c r="B12" s="4">
        <v>3.0000000000000001E-3</v>
      </c>
      <c r="C12" s="4">
        <v>8.0000000000000002E-3</v>
      </c>
      <c r="D12" s="4">
        <v>7.0000000000000001E-3</v>
      </c>
      <c r="E12" s="4">
        <v>7.0000000000000001E-3</v>
      </c>
      <c r="F12" s="4">
        <v>2.1000000000000001E-2</v>
      </c>
      <c r="G12" s="4">
        <v>2.1999999999999999E-2</v>
      </c>
      <c r="H12" s="4">
        <v>8.0000000000000002E-3</v>
      </c>
      <c r="I12" s="4">
        <v>4.0000000000000001E-3</v>
      </c>
      <c r="J12" s="4">
        <v>2E-3</v>
      </c>
      <c r="K12" s="4">
        <v>3.9906378109360379E-3</v>
      </c>
      <c r="L12" s="4">
        <v>1.9410692783938868E-3</v>
      </c>
      <c r="M12" s="4">
        <v>1.9166420609057549E-3</v>
      </c>
      <c r="N12" s="4">
        <v>1.2988648893924458E-3</v>
      </c>
      <c r="O12" s="17" t="s">
        <v>40</v>
      </c>
    </row>
    <row r="13" spans="1:17" x14ac:dyDescent="0.25">
      <c r="A13" s="3" t="s">
        <v>11</v>
      </c>
      <c r="B13" s="4">
        <v>0</v>
      </c>
      <c r="C13" s="4">
        <v>2E-3</v>
      </c>
      <c r="D13" s="4">
        <v>2E-3</v>
      </c>
      <c r="E13" s="4">
        <v>1.2E-2</v>
      </c>
      <c r="F13" s="4">
        <v>2.1000000000000001E-2</v>
      </c>
      <c r="G13" s="4">
        <v>1.2E-2</v>
      </c>
      <c r="H13" s="4">
        <v>6.0000000000000001E-3</v>
      </c>
      <c r="I13" s="4">
        <v>2E-3</v>
      </c>
      <c r="J13" s="4">
        <v>3.0000000000000001E-3</v>
      </c>
      <c r="K13" s="4">
        <v>1.24808141190823E-3</v>
      </c>
      <c r="L13" s="4">
        <v>4.6529531682880615E-4</v>
      </c>
      <c r="M13" s="4">
        <v>6.5455960951199999E-4</v>
      </c>
      <c r="N13" s="4">
        <v>7.332426575418434E-4</v>
      </c>
      <c r="O13" s="17" t="s">
        <v>40</v>
      </c>
    </row>
    <row r="14" spans="1:17" x14ac:dyDescent="0.25">
      <c r="A14" s="3" t="s">
        <v>12</v>
      </c>
      <c r="B14" s="4">
        <v>1E-3</v>
      </c>
      <c r="C14" s="4">
        <v>1E-3</v>
      </c>
      <c r="D14" s="4">
        <v>1E-3</v>
      </c>
      <c r="E14" s="4">
        <v>3.0000000000000001E-3</v>
      </c>
      <c r="F14" s="4">
        <v>4.0000000000000001E-3</v>
      </c>
      <c r="G14" s="4">
        <v>4.0000000000000001E-3</v>
      </c>
      <c r="H14" s="4">
        <v>2E-3</v>
      </c>
      <c r="I14" s="4">
        <v>1E-3</v>
      </c>
      <c r="J14" s="4">
        <v>1E-3</v>
      </c>
      <c r="K14" s="4">
        <v>8.3129532945781196E-4</v>
      </c>
      <c r="L14" s="4">
        <v>5.9665820957579077E-4</v>
      </c>
      <c r="M14" s="4">
        <v>3.5551391422433221E-4</v>
      </c>
      <c r="N14" s="4">
        <v>7.6109265806605813E-4</v>
      </c>
      <c r="O14" s="17" t="s">
        <v>40</v>
      </c>
    </row>
    <row r="15" spans="1:17" ht="15.75" thickBot="1" x14ac:dyDescent="0.3">
      <c r="A15" s="3" t="s">
        <v>13</v>
      </c>
      <c r="B15" s="4">
        <v>4.0000000000000001E-3</v>
      </c>
      <c r="C15" s="4">
        <v>1.2999999999999999E-2</v>
      </c>
      <c r="D15" s="4">
        <v>0.01</v>
      </c>
      <c r="E15" s="4">
        <v>8.9999999999999993E-3</v>
      </c>
      <c r="F15" s="4">
        <v>8.9999999999999993E-3</v>
      </c>
      <c r="G15" s="4">
        <v>2.4E-2</v>
      </c>
      <c r="H15" s="4">
        <v>7.0000000000000001E-3</v>
      </c>
      <c r="I15" s="4">
        <v>1.4E-2</v>
      </c>
      <c r="J15" s="4">
        <v>1.9E-2</v>
      </c>
      <c r="K15" s="4">
        <v>3.9503060918304751E-2</v>
      </c>
      <c r="L15" s="4">
        <v>6.115270466544389E-3</v>
      </c>
      <c r="M15" s="4">
        <v>5.8878192153172595E-3</v>
      </c>
      <c r="N15" s="4">
        <v>1.344107208979144E-2</v>
      </c>
      <c r="O15" s="17" t="s">
        <v>40</v>
      </c>
    </row>
    <row r="16" spans="1:17" ht="15.75" thickBot="1" x14ac:dyDescent="0.3">
      <c r="A16" s="15" t="s">
        <v>14</v>
      </c>
      <c r="B16" s="16">
        <v>1E-3</v>
      </c>
      <c r="C16" s="16">
        <v>2E-3</v>
      </c>
      <c r="D16" s="16">
        <v>5.0000000000000001E-3</v>
      </c>
      <c r="E16" s="16">
        <v>1.0999999999999999E-2</v>
      </c>
      <c r="F16" s="16">
        <v>2.1999999999999999E-2</v>
      </c>
      <c r="G16" s="16">
        <v>1.2E-2</v>
      </c>
      <c r="H16" s="16">
        <v>1E-3</v>
      </c>
      <c r="I16" s="16">
        <v>3.0000000000000001E-3</v>
      </c>
      <c r="J16" s="16">
        <v>1.0999999999999999E-2</v>
      </c>
      <c r="K16" s="16">
        <v>5.8482698970111109E-3</v>
      </c>
      <c r="L16" s="16">
        <v>2.4121710439570503E-2</v>
      </c>
      <c r="M16" s="16">
        <v>2.6096498623673969E-2</v>
      </c>
      <c r="N16" s="16">
        <v>1.2960785490033077E-2</v>
      </c>
      <c r="O16" s="18"/>
    </row>
    <row r="17" spans="1:16" ht="15" customHeight="1" x14ac:dyDescent="0.25">
      <c r="A17" s="3" t="s">
        <v>15</v>
      </c>
      <c r="B17" s="4">
        <v>1E-3</v>
      </c>
      <c r="C17" s="4">
        <v>0</v>
      </c>
      <c r="D17" s="4">
        <v>2E-3</v>
      </c>
      <c r="E17" s="4">
        <v>0</v>
      </c>
      <c r="F17" s="4">
        <v>0.02</v>
      </c>
      <c r="G17" s="4">
        <v>5.0000000000000001E-3</v>
      </c>
      <c r="H17" s="4">
        <v>0</v>
      </c>
      <c r="I17" s="4">
        <v>1E-3</v>
      </c>
      <c r="J17" s="4">
        <v>3.0000000000000001E-3</v>
      </c>
      <c r="K17" s="4">
        <v>9.2849175901668917E-4</v>
      </c>
      <c r="L17" s="4">
        <v>1.431946240601586E-2</v>
      </c>
      <c r="M17" s="4">
        <v>2.2119464193496668E-2</v>
      </c>
      <c r="N17" s="4">
        <v>1.1038934603032447E-2</v>
      </c>
      <c r="O17" s="17" t="s">
        <v>45</v>
      </c>
      <c r="P17" s="23"/>
    </row>
    <row r="18" spans="1:16" x14ac:dyDescent="0.25">
      <c r="A18" s="3" t="s">
        <v>16</v>
      </c>
      <c r="B18" s="4">
        <v>0</v>
      </c>
      <c r="C18" s="4">
        <v>0</v>
      </c>
      <c r="D18" s="4">
        <v>0</v>
      </c>
      <c r="E18" s="4">
        <v>3.0000000000000001E-3</v>
      </c>
      <c r="F18" s="4">
        <v>2E-3</v>
      </c>
      <c r="G18" s="4">
        <v>4.0000000000000001E-3</v>
      </c>
      <c r="H18" s="4">
        <v>0</v>
      </c>
      <c r="I18" s="4">
        <v>1E-3</v>
      </c>
      <c r="J18" s="4">
        <v>5.0000000000000001E-3</v>
      </c>
      <c r="K18" s="4">
        <v>1.136971135726976E-3</v>
      </c>
      <c r="L18" s="4">
        <v>8.4429286427061458E-3</v>
      </c>
      <c r="M18" s="4">
        <v>2.176690645780311E-3</v>
      </c>
      <c r="N18" s="4">
        <v>9.8031255300147675E-4</v>
      </c>
      <c r="O18" s="17" t="s">
        <v>45</v>
      </c>
      <c r="P18" s="23"/>
    </row>
    <row r="19" spans="1:16" x14ac:dyDescent="0.25">
      <c r="A19" s="3" t="s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1">
        <v>0</v>
      </c>
      <c r="M19" s="21">
        <v>0</v>
      </c>
      <c r="N19" s="21">
        <v>0</v>
      </c>
      <c r="O19" s="17" t="s">
        <v>45</v>
      </c>
    </row>
    <row r="20" spans="1:16" x14ac:dyDescent="0.25">
      <c r="A20" s="3" t="s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7.7297571943680068E-4</v>
      </c>
      <c r="N20" s="4">
        <v>2.1309519261149001E-5</v>
      </c>
      <c r="O20" s="17" t="s">
        <v>45</v>
      </c>
    </row>
    <row r="21" spans="1:16" x14ac:dyDescent="0.25">
      <c r="A21" s="3" t="s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21">
        <v>0</v>
      </c>
      <c r="M21" s="21">
        <v>0</v>
      </c>
      <c r="N21" s="21">
        <v>0</v>
      </c>
      <c r="O21" s="17" t="s">
        <v>45</v>
      </c>
    </row>
    <row r="22" spans="1:16" x14ac:dyDescent="0.25">
      <c r="A22" s="3" t="s">
        <v>20</v>
      </c>
      <c r="B22" s="4">
        <v>0</v>
      </c>
      <c r="C22" s="4">
        <v>1E-3</v>
      </c>
      <c r="D22" s="4">
        <v>3.0000000000000001E-3</v>
      </c>
      <c r="E22" s="4">
        <v>4.0000000000000001E-3</v>
      </c>
      <c r="F22" s="4">
        <v>0</v>
      </c>
      <c r="G22" s="4">
        <v>2E-3</v>
      </c>
      <c r="H22" s="4">
        <v>1E-3</v>
      </c>
      <c r="I22" s="4">
        <v>0</v>
      </c>
      <c r="J22" s="4">
        <v>3.0000000000000001E-3</v>
      </c>
      <c r="K22" s="4">
        <v>3.530560635362865E-3</v>
      </c>
      <c r="L22" s="4">
        <v>1.358600149815835E-3</v>
      </c>
      <c r="M22" s="4">
        <v>9.7471825427584394E-4</v>
      </c>
      <c r="N22" s="4">
        <v>9.2022881473800507E-4</v>
      </c>
      <c r="O22" s="17" t="s">
        <v>45</v>
      </c>
    </row>
    <row r="23" spans="1:16" ht="15.75" thickBot="1" x14ac:dyDescent="0.3">
      <c r="A23" s="3" t="s">
        <v>21</v>
      </c>
      <c r="B23" s="4">
        <v>0</v>
      </c>
      <c r="C23" s="4">
        <v>1E-3</v>
      </c>
      <c r="D23" s="4">
        <v>0</v>
      </c>
      <c r="E23" s="4">
        <v>3.0000000000000001E-3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2.5224636690458031E-4</v>
      </c>
      <c r="L23" s="4">
        <v>7.19241032661089E-7</v>
      </c>
      <c r="M23" s="4">
        <v>5.2649810684347001E-5</v>
      </c>
      <c r="N23" s="4">
        <v>0</v>
      </c>
      <c r="O23" s="17" t="s">
        <v>45</v>
      </c>
    </row>
    <row r="24" spans="1:16" ht="15.75" thickBot="1" x14ac:dyDescent="0.3">
      <c r="A24" s="15" t="s">
        <v>22</v>
      </c>
      <c r="B24" s="16">
        <v>4.0000000000000001E-3</v>
      </c>
      <c r="C24" s="16">
        <v>7.0000000000000001E-3</v>
      </c>
      <c r="D24" s="16">
        <v>4.0000000000000001E-3</v>
      </c>
      <c r="E24" s="16">
        <v>3.0000000000000001E-3</v>
      </c>
      <c r="F24" s="16">
        <v>4.0000000000000001E-3</v>
      </c>
      <c r="G24" s="16">
        <v>0.02</v>
      </c>
      <c r="H24" s="16">
        <v>2E-3</v>
      </c>
      <c r="I24" s="16">
        <v>5.0000000000000001E-3</v>
      </c>
      <c r="J24" s="16">
        <v>1E-3</v>
      </c>
      <c r="K24" s="22">
        <v>1.4345378551096588E-4</v>
      </c>
      <c r="L24" s="16">
        <v>1.3295649995964342E-4</v>
      </c>
      <c r="M24" s="16">
        <v>6.2904161540901834E-4</v>
      </c>
      <c r="N24" s="16">
        <v>1.803233056722392E-3</v>
      </c>
      <c r="O24" s="18"/>
    </row>
    <row r="25" spans="1:16" x14ac:dyDescent="0.25">
      <c r="A25" s="3" t="s">
        <v>23</v>
      </c>
      <c r="B25" s="4">
        <v>1E-4</v>
      </c>
      <c r="C25" s="4">
        <v>0</v>
      </c>
      <c r="D25" s="4">
        <v>0</v>
      </c>
      <c r="E25" s="4">
        <v>1E-4</v>
      </c>
      <c r="F25" s="4">
        <v>1E-4</v>
      </c>
      <c r="G25" s="4">
        <v>1E-4</v>
      </c>
      <c r="H25" s="4">
        <v>1E-4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9.2260490737330956E-4</v>
      </c>
      <c r="O25" s="17" t="s">
        <v>40</v>
      </c>
    </row>
    <row r="26" spans="1:16" ht="15.75" thickBot="1" x14ac:dyDescent="0.3">
      <c r="A26" s="3" t="s">
        <v>24</v>
      </c>
      <c r="B26" s="4">
        <v>4.3E-3</v>
      </c>
      <c r="C26" s="4">
        <v>7.1000000000000004E-3</v>
      </c>
      <c r="D26" s="4">
        <v>3.7000000000000002E-3</v>
      </c>
      <c r="E26" s="4">
        <v>2.7000000000000001E-3</v>
      </c>
      <c r="F26" s="4">
        <v>4.1000000000000003E-3</v>
      </c>
      <c r="G26" s="4">
        <v>2.0199999999999999E-2</v>
      </c>
      <c r="H26" s="4">
        <v>2E-3</v>
      </c>
      <c r="I26" s="4">
        <v>4.5999999999999999E-3</v>
      </c>
      <c r="J26" s="4">
        <v>1.4E-3</v>
      </c>
      <c r="K26" s="19">
        <v>1.4345378551096588E-4</v>
      </c>
      <c r="L26" s="4">
        <v>1.3295649995964342E-4</v>
      </c>
      <c r="M26" s="4">
        <v>6.2904161540901834E-4</v>
      </c>
      <c r="N26" s="4">
        <v>8.8062814934908242E-4</v>
      </c>
      <c r="O26" s="17" t="s">
        <v>40</v>
      </c>
    </row>
    <row r="27" spans="1:16" ht="15.75" thickBot="1" x14ac:dyDescent="0.3">
      <c r="A27" s="15" t="s">
        <v>25</v>
      </c>
      <c r="B27" s="16">
        <v>1.7000000000000001E-2</v>
      </c>
      <c r="C27" s="16">
        <v>1.2E-2</v>
      </c>
      <c r="D27" s="16">
        <v>4.0000000000000001E-3</v>
      </c>
      <c r="E27" s="16">
        <v>0.01</v>
      </c>
      <c r="F27" s="16">
        <v>0.129</v>
      </c>
      <c r="G27" s="16">
        <v>2.5999999999999999E-2</v>
      </c>
      <c r="H27" s="16">
        <v>0.01</v>
      </c>
      <c r="I27" s="16">
        <v>1.2999999999999999E-2</v>
      </c>
      <c r="J27" s="16">
        <v>2.4E-2</v>
      </c>
      <c r="K27" s="16">
        <v>4.6263845827286499E-3</v>
      </c>
      <c r="L27" s="16">
        <v>3.5763608894107267E-3</v>
      </c>
      <c r="M27" s="16">
        <v>4.9130693024215071E-3</v>
      </c>
      <c r="N27" s="16">
        <v>9.3533418461615777E-3</v>
      </c>
      <c r="O27" s="18"/>
    </row>
    <row r="28" spans="1:16" x14ac:dyDescent="0.25">
      <c r="A28" s="3" t="s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9">
        <v>3.586344637774147E-5</v>
      </c>
      <c r="L28" s="19">
        <v>1.0701230312189014E-4</v>
      </c>
      <c r="M28" s="19">
        <v>5.3072924585603828E-5</v>
      </c>
      <c r="N28" s="19">
        <v>1.0432532414144348E-4</v>
      </c>
      <c r="O28" s="17" t="s">
        <v>43</v>
      </c>
    </row>
    <row r="29" spans="1:16" x14ac:dyDescent="0.25">
      <c r="A29" s="3" t="s">
        <v>27</v>
      </c>
      <c r="B29" s="4">
        <v>1E-3</v>
      </c>
      <c r="C29" s="4">
        <v>1E-3</v>
      </c>
      <c r="D29" s="4">
        <v>0</v>
      </c>
      <c r="E29" s="4">
        <v>0</v>
      </c>
      <c r="F29" s="4">
        <v>0</v>
      </c>
      <c r="G29" s="4">
        <v>1E-3</v>
      </c>
      <c r="H29" s="4">
        <v>1E-3</v>
      </c>
      <c r="I29" s="4">
        <v>1E-3</v>
      </c>
      <c r="J29" s="4">
        <v>1E-3</v>
      </c>
      <c r="K29" s="19">
        <v>2.1518067826644882E-4</v>
      </c>
      <c r="L29" s="19">
        <v>1.3697574799601939E-3</v>
      </c>
      <c r="M29" s="19">
        <v>3.6841787686961452E-4</v>
      </c>
      <c r="N29" s="19">
        <v>6.8778888509791233E-4</v>
      </c>
      <c r="O29" s="17" t="s">
        <v>43</v>
      </c>
    </row>
    <row r="30" spans="1:16" x14ac:dyDescent="0.25">
      <c r="A30" s="3" t="s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2E-3</v>
      </c>
      <c r="K30" s="19">
        <v>8.4279098987692462E-4</v>
      </c>
      <c r="L30" s="19">
        <v>0</v>
      </c>
      <c r="M30" s="19">
        <v>2.293128484310492E-4</v>
      </c>
      <c r="N30" s="19">
        <v>1.9764911392182011E-3</v>
      </c>
      <c r="O30" s="17" t="s">
        <v>43</v>
      </c>
    </row>
    <row r="31" spans="1:16" x14ac:dyDescent="0.25">
      <c r="A31" s="3" t="s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2E-3</v>
      </c>
      <c r="J31" s="4">
        <v>1E-3</v>
      </c>
      <c r="K31" s="19">
        <v>2.1518067826644882E-4</v>
      </c>
      <c r="L31" s="19">
        <v>7.4853911250178735E-6</v>
      </c>
      <c r="M31" s="19">
        <v>8.5039718071907688E-4</v>
      </c>
      <c r="N31" s="19">
        <v>7.3332149166018207E-4</v>
      </c>
      <c r="O31" s="17" t="s">
        <v>43</v>
      </c>
    </row>
    <row r="32" spans="1:16" x14ac:dyDescent="0.25">
      <c r="A32" s="3" t="s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1E-3</v>
      </c>
      <c r="I32" s="4">
        <v>0</v>
      </c>
      <c r="J32" s="4">
        <v>0</v>
      </c>
      <c r="K32" s="4">
        <v>0</v>
      </c>
      <c r="L32" s="19">
        <v>0</v>
      </c>
      <c r="M32" s="19">
        <v>0</v>
      </c>
      <c r="N32" s="19">
        <v>0</v>
      </c>
      <c r="O32" s="17" t="s">
        <v>43</v>
      </c>
    </row>
    <row r="33" spans="1:16" x14ac:dyDescent="0.25">
      <c r="A33" s="3" t="s">
        <v>31</v>
      </c>
      <c r="B33" s="4">
        <v>0</v>
      </c>
      <c r="C33" s="4">
        <v>1E-3</v>
      </c>
      <c r="D33" s="4">
        <v>0</v>
      </c>
      <c r="E33" s="4">
        <v>1E-3</v>
      </c>
      <c r="F33" s="4">
        <v>1E-3</v>
      </c>
      <c r="G33" s="4">
        <v>0</v>
      </c>
      <c r="H33" s="4">
        <v>1E-3</v>
      </c>
      <c r="I33" s="4">
        <v>2E-3</v>
      </c>
      <c r="J33" s="4">
        <v>1E-3</v>
      </c>
      <c r="K33" s="19">
        <v>1.0400399449545026E-3</v>
      </c>
      <c r="L33" s="19">
        <v>1.3540496745840025E-4</v>
      </c>
      <c r="M33" s="19">
        <v>8.3774651851253705E-4</v>
      </c>
      <c r="N33" s="19">
        <v>1.4614260945728687E-3</v>
      </c>
      <c r="O33" s="17" t="s">
        <v>43</v>
      </c>
    </row>
    <row r="34" spans="1:16" x14ac:dyDescent="0.25">
      <c r="A34" s="3" t="s">
        <v>52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9">
        <v>6.8114880759304031E-4</v>
      </c>
      <c r="N34" s="19">
        <v>2.6675857139639892E-4</v>
      </c>
      <c r="O34" s="17" t="s">
        <v>43</v>
      </c>
      <c r="P34" t="s">
        <v>53</v>
      </c>
    </row>
    <row r="35" spans="1:16" x14ac:dyDescent="0.25">
      <c r="A35" s="3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9">
        <v>0</v>
      </c>
      <c r="M35" s="19">
        <v>0</v>
      </c>
      <c r="N35" s="19">
        <v>0</v>
      </c>
      <c r="O35" s="17" t="s">
        <v>45</v>
      </c>
    </row>
    <row r="36" spans="1:16" x14ac:dyDescent="0.25">
      <c r="A36" s="3" t="s">
        <v>33</v>
      </c>
      <c r="B36" s="4">
        <v>0</v>
      </c>
      <c r="C36" s="4">
        <v>0</v>
      </c>
      <c r="D36" s="4">
        <v>1E-3</v>
      </c>
      <c r="E36" s="4">
        <v>1E-3</v>
      </c>
      <c r="F36" s="4">
        <v>1E-3</v>
      </c>
      <c r="G36" s="4">
        <v>5.0000000000000001E-3</v>
      </c>
      <c r="H36" s="4">
        <v>0</v>
      </c>
      <c r="I36" s="4">
        <v>1E-3</v>
      </c>
      <c r="J36" s="4">
        <v>0</v>
      </c>
      <c r="K36" s="4">
        <v>0</v>
      </c>
      <c r="L36" s="19">
        <v>0</v>
      </c>
      <c r="M36" s="19">
        <v>0</v>
      </c>
      <c r="N36" s="19">
        <v>0</v>
      </c>
      <c r="O36" s="17" t="s">
        <v>45</v>
      </c>
    </row>
    <row r="37" spans="1:16" x14ac:dyDescent="0.25">
      <c r="A37" s="3" t="s">
        <v>34</v>
      </c>
      <c r="B37" s="4">
        <v>0.01</v>
      </c>
      <c r="C37" s="4">
        <v>1E-3</v>
      </c>
      <c r="D37" s="4">
        <v>0</v>
      </c>
      <c r="E37" s="4">
        <v>0</v>
      </c>
      <c r="F37" s="4">
        <v>8.2000000000000003E-2</v>
      </c>
      <c r="G37" s="4">
        <v>0</v>
      </c>
      <c r="H37" s="4">
        <v>0</v>
      </c>
      <c r="I37" s="4">
        <v>0</v>
      </c>
      <c r="J37" s="4">
        <v>1E-3</v>
      </c>
      <c r="K37" s="4">
        <v>0</v>
      </c>
      <c r="L37" s="19">
        <v>0</v>
      </c>
      <c r="M37" s="19">
        <v>0</v>
      </c>
      <c r="N37" s="19">
        <v>0</v>
      </c>
      <c r="O37" s="17" t="s">
        <v>45</v>
      </c>
    </row>
    <row r="38" spans="1:16" x14ac:dyDescent="0.25">
      <c r="A38" s="3" t="s">
        <v>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9">
        <v>1.7931723188870735E-5</v>
      </c>
      <c r="L38" s="19">
        <v>0</v>
      </c>
      <c r="M38" s="19">
        <v>0</v>
      </c>
      <c r="N38" s="19">
        <v>0</v>
      </c>
      <c r="O38" s="17" t="s">
        <v>45</v>
      </c>
    </row>
    <row r="39" spans="1:16" x14ac:dyDescent="0.25">
      <c r="A39" s="3" t="s">
        <v>35</v>
      </c>
      <c r="B39" s="4">
        <v>4.0000000000000001E-3</v>
      </c>
      <c r="C39" s="4">
        <v>4.0000000000000001E-3</v>
      </c>
      <c r="D39" s="4">
        <v>0</v>
      </c>
      <c r="E39" s="4">
        <v>4.0000000000000001E-3</v>
      </c>
      <c r="F39" s="4">
        <v>3.1E-2</v>
      </c>
      <c r="G39" s="4">
        <v>7.0000000000000001E-3</v>
      </c>
      <c r="H39" s="4">
        <v>0</v>
      </c>
      <c r="I39" s="4">
        <v>1E-3</v>
      </c>
      <c r="J39" s="4">
        <v>1E-3</v>
      </c>
      <c r="K39" s="19">
        <v>2.6897584783306105E-4</v>
      </c>
      <c r="L39" s="19">
        <v>8.3170875687721695E-5</v>
      </c>
      <c r="M39" s="19">
        <v>6.3495588078336964E-5</v>
      </c>
      <c r="N39" s="19">
        <v>5.9359229364402869E-5</v>
      </c>
      <c r="O39" s="17" t="s">
        <v>45</v>
      </c>
    </row>
    <row r="40" spans="1:16" x14ac:dyDescent="0.25">
      <c r="A40" s="3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1E-3</v>
      </c>
      <c r="G40" s="4">
        <v>8.0000000000000002E-3</v>
      </c>
      <c r="H40" s="4">
        <v>3.0000000000000001E-3</v>
      </c>
      <c r="I40" s="4">
        <v>4.0000000000000001E-3</v>
      </c>
      <c r="J40" s="4">
        <v>1.4E-2</v>
      </c>
      <c r="K40" s="19">
        <v>1.291084069598693E-3</v>
      </c>
      <c r="L40" s="19">
        <v>9.0285332954061724E-4</v>
      </c>
      <c r="M40" s="19">
        <v>4.7267776550909238E-4</v>
      </c>
      <c r="N40" s="19">
        <v>2.5580185994581168E-3</v>
      </c>
      <c r="O40" s="17" t="s">
        <v>44</v>
      </c>
    </row>
    <row r="41" spans="1:16" ht="15.75" thickBot="1" x14ac:dyDescent="0.3">
      <c r="A41" s="3" t="s">
        <v>37</v>
      </c>
      <c r="B41" s="4">
        <v>1E-3</v>
      </c>
      <c r="C41" s="4">
        <v>4.0000000000000001E-3</v>
      </c>
      <c r="D41" s="4">
        <v>2E-3</v>
      </c>
      <c r="E41" s="4">
        <v>4.0000000000000001E-3</v>
      </c>
      <c r="F41" s="4">
        <v>1.2999999999999999E-2</v>
      </c>
      <c r="G41" s="4">
        <v>5.0000000000000001E-3</v>
      </c>
      <c r="H41" s="4">
        <v>4.0000000000000001E-3</v>
      </c>
      <c r="I41" s="4">
        <v>2E-3</v>
      </c>
      <c r="J41" s="4">
        <v>3.0000000000000001E-3</v>
      </c>
      <c r="K41" s="19">
        <v>6.9933720436595869E-4</v>
      </c>
      <c r="L41" s="19">
        <v>9.7067654251688533E-4</v>
      </c>
      <c r="M41" s="19">
        <v>1.356799792123156E-3</v>
      </c>
      <c r="N41" s="19">
        <v>1.5058525112520516E-3</v>
      </c>
      <c r="O41" s="17" t="s">
        <v>44</v>
      </c>
    </row>
    <row r="42" spans="1:16" ht="15.75" thickBot="1" x14ac:dyDescent="0.3">
      <c r="A42" s="7" t="s">
        <v>54</v>
      </c>
      <c r="B42" s="8">
        <v>3.7999999999999999E-2</v>
      </c>
      <c r="C42" s="8">
        <v>6.6000000000000003E-2</v>
      </c>
      <c r="D42" s="8">
        <v>5.1999999999999998E-2</v>
      </c>
      <c r="E42" s="8">
        <v>8.2000000000000003E-2</v>
      </c>
      <c r="F42" s="8">
        <v>0.27</v>
      </c>
      <c r="G42" s="8">
        <v>0.14899999999999999</v>
      </c>
      <c r="H42" s="8">
        <v>4.7E-2</v>
      </c>
      <c r="I42" s="8">
        <v>4.8000000000000001E-2</v>
      </c>
      <c r="J42" s="8">
        <v>7.6999999999999999E-2</v>
      </c>
      <c r="K42" s="8">
        <v>7.1371430929547286E-2</v>
      </c>
      <c r="L42" s="8">
        <v>4.5063802847318542E-2</v>
      </c>
      <c r="M42" s="8">
        <f>M27+M24+M16+M9+M2</f>
        <v>4.5499405813438941E-2</v>
      </c>
      <c r="N42" s="8">
        <f>N27+N24+N16+N9+N2</f>
        <v>4.9840030683160841E-2</v>
      </c>
    </row>
    <row r="43" spans="1:16" ht="16.5" thickTop="1" thickBot="1" x14ac:dyDescent="0.3"/>
    <row r="44" spans="1:16" x14ac:dyDescent="0.25">
      <c r="A44" s="10" t="s">
        <v>42</v>
      </c>
      <c r="B44" s="11">
        <f t="shared" ref="B44:L44" si="0">SUMIF($O$3:$O$41,"com",B3:B41)</f>
        <v>2.1000000000000001E-2</v>
      </c>
      <c r="C44" s="11">
        <f t="shared" si="0"/>
        <v>1.7000000000000001E-2</v>
      </c>
      <c r="D44" s="11">
        <f t="shared" si="0"/>
        <v>7.0000000000000001E-3</v>
      </c>
      <c r="E44" s="11">
        <f t="shared" si="0"/>
        <v>2.5000000000000001E-2</v>
      </c>
      <c r="F44" s="11">
        <f t="shared" si="0"/>
        <v>0.14900000000000002</v>
      </c>
      <c r="G44" s="11">
        <f t="shared" si="0"/>
        <v>2.5999999999999999E-2</v>
      </c>
      <c r="H44" s="11">
        <f t="shared" si="0"/>
        <v>2E-3</v>
      </c>
      <c r="I44" s="11">
        <f t="shared" si="0"/>
        <v>4.0000000000000001E-3</v>
      </c>
      <c r="J44" s="11">
        <f t="shared" si="0"/>
        <v>2.1000000000000001E-2</v>
      </c>
      <c r="K44" s="11">
        <f t="shared" si="0"/>
        <v>8.3058508291580287E-3</v>
      </c>
      <c r="L44" s="11">
        <f t="shared" si="0"/>
        <v>2.4673947528322769E-2</v>
      </c>
      <c r="M44" s="11">
        <f>SUMIF($O$3:$O$41,"com",M3:M41)</f>
        <v>2.6241272715007497E-2</v>
      </c>
      <c r="N44" s="11">
        <f>SUMIF($O$3:$O$41,"com",N3:N41)</f>
        <v>1.315848950802013E-2</v>
      </c>
      <c r="O44" t="s">
        <v>45</v>
      </c>
    </row>
    <row r="45" spans="1:16" x14ac:dyDescent="0.25">
      <c r="A45" s="12" t="s">
        <v>38</v>
      </c>
      <c r="B45" s="13">
        <f t="shared" ref="B45:L45" si="1">SUMIF($O$3:$O$41,"rec",B3:B41)</f>
        <v>1.44E-2</v>
      </c>
      <c r="C45" s="13">
        <f t="shared" si="1"/>
        <v>4.41E-2</v>
      </c>
      <c r="D45" s="13">
        <f t="shared" si="1"/>
        <v>4.2700000000000002E-2</v>
      </c>
      <c r="E45" s="13">
        <f t="shared" si="1"/>
        <v>5.2800000000000007E-2</v>
      </c>
      <c r="F45" s="13">
        <f t="shared" si="1"/>
        <v>0.10520000000000002</v>
      </c>
      <c r="G45" s="13">
        <f t="shared" si="1"/>
        <v>0.10829999999999999</v>
      </c>
      <c r="H45" s="13">
        <f t="shared" si="1"/>
        <v>3.6100000000000007E-2</v>
      </c>
      <c r="I45" s="13">
        <f t="shared" si="1"/>
        <v>3.2599999999999997E-2</v>
      </c>
      <c r="J45" s="13">
        <f t="shared" si="1"/>
        <v>3.44E-2</v>
      </c>
      <c r="K45" s="13">
        <f t="shared" si="1"/>
        <v>5.8726103088682549E-2</v>
      </c>
      <c r="L45" s="13">
        <f t="shared" si="1"/>
        <v>1.6896665305272767E-2</v>
      </c>
      <c r="M45" s="13">
        <f t="shared" ref="M45" si="2">SUMIF($O$3:$O$41,"rec",M3:M41)</f>
        <v>1.4408559384088276E-2</v>
      </c>
      <c r="N45" s="13">
        <f>SUMIF($O$3:$O$41,"rec",N3:N41)</f>
        <v>2.7387558558343537E-2</v>
      </c>
      <c r="O45" t="s">
        <v>40</v>
      </c>
    </row>
    <row r="46" spans="1:16" x14ac:dyDescent="0.25">
      <c r="A46" s="12" t="s">
        <v>39</v>
      </c>
      <c r="B46" s="13">
        <f t="shared" ref="B46:L46" si="3">SUMIF($O$3:$O$41,"fsc",B3:B41)</f>
        <v>1E-3</v>
      </c>
      <c r="C46" s="13">
        <f t="shared" si="3"/>
        <v>4.0000000000000001E-3</v>
      </c>
      <c r="D46" s="13">
        <f t="shared" si="3"/>
        <v>2E-3</v>
      </c>
      <c r="E46" s="13">
        <f t="shared" si="3"/>
        <v>4.0000000000000001E-3</v>
      </c>
      <c r="F46" s="13">
        <f t="shared" si="3"/>
        <v>1.3999999999999999E-2</v>
      </c>
      <c r="G46" s="13">
        <f t="shared" si="3"/>
        <v>1.3000000000000001E-2</v>
      </c>
      <c r="H46" s="13">
        <f t="shared" si="3"/>
        <v>7.0000000000000001E-3</v>
      </c>
      <c r="I46" s="13">
        <f t="shared" si="3"/>
        <v>6.0000000000000001E-3</v>
      </c>
      <c r="J46" s="13">
        <f t="shared" si="3"/>
        <v>1.7000000000000001E-2</v>
      </c>
      <c r="K46" s="13">
        <f t="shared" si="3"/>
        <v>1.9904212739646518E-3</v>
      </c>
      <c r="L46" s="13">
        <f t="shared" si="3"/>
        <v>1.8735298720575027E-3</v>
      </c>
      <c r="M46" s="13">
        <f t="shared" ref="M46:N46" si="4">SUMIF($O$3:$O$41,"fsc",M3:M41)</f>
        <v>1.8294775576322485E-3</v>
      </c>
      <c r="N46" s="13">
        <f t="shared" si="4"/>
        <v>4.0638711107101686E-3</v>
      </c>
      <c r="O46" t="s">
        <v>44</v>
      </c>
    </row>
    <row r="47" spans="1:16" ht="15.75" thickBot="1" x14ac:dyDescent="0.3">
      <c r="A47" s="5" t="s">
        <v>41</v>
      </c>
      <c r="B47" s="14">
        <f t="shared" ref="B47:L47" si="5">SUMIF($O$3:$O$41,"tf",B3:B41)</f>
        <v>1E-3</v>
      </c>
      <c r="C47" s="14">
        <f t="shared" si="5"/>
        <v>2E-3</v>
      </c>
      <c r="D47" s="14">
        <f t="shared" si="5"/>
        <v>0</v>
      </c>
      <c r="E47" s="14">
        <f t="shared" si="5"/>
        <v>1E-3</v>
      </c>
      <c r="F47" s="14">
        <f t="shared" si="5"/>
        <v>1E-3</v>
      </c>
      <c r="G47" s="14">
        <f t="shared" si="5"/>
        <v>1E-3</v>
      </c>
      <c r="H47" s="14">
        <f t="shared" si="5"/>
        <v>3.0000000000000001E-3</v>
      </c>
      <c r="I47" s="14">
        <f t="shared" si="5"/>
        <v>5.0000000000000001E-3</v>
      </c>
      <c r="J47" s="14">
        <f t="shared" si="5"/>
        <v>5.0000000000000001E-3</v>
      </c>
      <c r="K47" s="14">
        <f t="shared" si="5"/>
        <v>2.3490557377420663E-3</v>
      </c>
      <c r="L47" s="14">
        <f t="shared" si="5"/>
        <v>1.619660141665502E-3</v>
      </c>
      <c r="M47" s="14">
        <f t="shared" ref="M47:N47" si="6">SUMIF($O$3:$O$41,"tf",M3:M41)</f>
        <v>3.0200961567109219E-3</v>
      </c>
      <c r="N47" s="14">
        <f t="shared" si="6"/>
        <v>5.2301115060870065E-3</v>
      </c>
      <c r="O47" t="s">
        <v>43</v>
      </c>
    </row>
  </sheetData>
  <mergeCells count="1">
    <mergeCell ref="P17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IFC 2010-2022</vt:lpstr>
    </vt:vector>
  </TitlesOfParts>
  <Company>DFO-MPO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Rickards, Karen</dc:creator>
  <cp:lastModifiedBy>Thomson, Madeline (she, her / elle, la) (DFO/MPO)</cp:lastModifiedBy>
  <dcterms:created xsi:type="dcterms:W3CDTF">2020-05-01T20:39:01Z</dcterms:created>
  <dcterms:modified xsi:type="dcterms:W3CDTF">2024-04-04T15:59:55Z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fb733f-faef-464c-9b6d-731b56f94973_Enabled">
    <vt:lpwstr>true</vt:lpwstr>
  </property>
  <property fmtid="{D5CDD505-2E9C-101B-9397-08002B2CF9AE}" pid="3" name="MSIP_Label_1bfb733f-faef-464c-9b6d-731b56f94973_SetDate">
    <vt:lpwstr>2020-05-01T20:40:27Z</vt:lpwstr>
  </property>
  <property fmtid="{D5CDD505-2E9C-101B-9397-08002B2CF9AE}" pid="4" name="MSIP_Label_1bfb733f-faef-464c-9b6d-731b56f94973_Method">
    <vt:lpwstr>Standard</vt:lpwstr>
  </property>
  <property fmtid="{D5CDD505-2E9C-101B-9397-08002B2CF9AE}" pid="5" name="MSIP_Label_1bfb733f-faef-464c-9b6d-731b56f94973_Name">
    <vt:lpwstr>Unclass - Non-Classifié</vt:lpwstr>
  </property>
  <property fmtid="{D5CDD505-2E9C-101B-9397-08002B2CF9AE}" pid="6" name="MSIP_Label_1bfb733f-faef-464c-9b6d-731b56f94973_SiteId">
    <vt:lpwstr>1594fdae-a1d9-4405-915d-011467234338</vt:lpwstr>
  </property>
  <property fmtid="{D5CDD505-2E9C-101B-9397-08002B2CF9AE}" pid="7" name="MSIP_Label_1bfb733f-faef-464c-9b6d-731b56f94973_ActionId">
    <vt:lpwstr>d4de102d-8dea-42ef-b28e-0000e2f0a888</vt:lpwstr>
  </property>
</Properties>
</file>